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rtascan\BCN\sofimaticadm\Dades\Direccio Recursos Humans\DESENVOLUPAMENT\0. PROVISIO DE LLOCS DE TREBALL\2. PLLT\1. CONVOCATÒRIES\31. CONVOCATÒRIA OPEO_2024\4. BASES\1. ANNEXES\"/>
    </mc:Choice>
  </mc:AlternateContent>
  <bookViews>
    <workbookView xWindow="0" yWindow="0" windowWidth="19200" windowHeight="8235" activeTab="1"/>
  </bookViews>
  <sheets>
    <sheet name="Resum" sheetId="46" r:id="rId1"/>
    <sheet name="BAREM G2" sheetId="45" r:id="rId2"/>
  </sheets>
  <definedNames>
    <definedName name="_xlnm.Print_Area" localSheetId="1">'BAREM G2'!$B$2:$H$87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2" i="45" l="1"/>
  <c r="F81" i="45"/>
  <c r="J35" i="45" l="1"/>
  <c r="G30" i="45"/>
  <c r="G29" i="45"/>
  <c r="G28" i="45"/>
  <c r="F33" i="45" l="1"/>
  <c r="G33" i="45" s="1"/>
  <c r="G35" i="45" l="1"/>
  <c r="H35" i="45" s="1"/>
  <c r="C14" i="46" l="1"/>
  <c r="J69" i="45"/>
  <c r="G82" i="45" l="1"/>
  <c r="G20" i="45" l="1"/>
  <c r="G21" i="45"/>
  <c r="G60" i="45"/>
  <c r="G61" i="45"/>
  <c r="G19" i="45" l="1"/>
  <c r="G80" i="45" l="1"/>
  <c r="G81" i="45"/>
  <c r="J84" i="45" l="1"/>
  <c r="J65" i="45"/>
  <c r="J55" i="45"/>
  <c r="J23" i="45"/>
  <c r="G17" i="45" l="1"/>
  <c r="G63" i="45" l="1"/>
  <c r="G62" i="45"/>
  <c r="G59" i="45"/>
  <c r="G53" i="45"/>
  <c r="G52" i="45"/>
  <c r="G49" i="45"/>
  <c r="G48" i="45"/>
  <c r="G47" i="45"/>
  <c r="G46" i="45"/>
  <c r="G43" i="45"/>
  <c r="G42" i="45"/>
  <c r="G41" i="45"/>
  <c r="G40" i="45"/>
  <c r="G18" i="45"/>
  <c r="G16" i="45"/>
  <c r="G65" i="45" l="1"/>
  <c r="H65" i="45" s="1"/>
  <c r="G55" i="45"/>
  <c r="H55" i="45" s="1"/>
  <c r="G23" i="45"/>
  <c r="H23" i="45" s="1"/>
  <c r="G69" i="45" l="1"/>
  <c r="H69" i="45" s="1"/>
  <c r="G79" i="45" l="1"/>
  <c r="G84" i="45" s="1"/>
  <c r="H84" i="45" s="1"/>
  <c r="J87" i="45" s="1"/>
</calcChain>
</file>

<file path=xl/sharedStrings.xml><?xml version="1.0" encoding="utf-8"?>
<sst xmlns="http://schemas.openxmlformats.org/spreadsheetml/2006/main" count="111" uniqueCount="90">
  <si>
    <t>Valoració</t>
  </si>
  <si>
    <t>Total</t>
  </si>
  <si>
    <t>Tipus</t>
  </si>
  <si>
    <t>Quantitat</t>
  </si>
  <si>
    <t>Puntuació</t>
  </si>
  <si>
    <t>Resultat</t>
  </si>
  <si>
    <t>2.2</t>
  </si>
  <si>
    <t>2.3</t>
  </si>
  <si>
    <t>Docència</t>
  </si>
  <si>
    <t>2.4</t>
  </si>
  <si>
    <t xml:space="preserve">CRÈDIT ECTS = 25 h  </t>
  </si>
  <si>
    <t>CRÈDIT NO ECTS = 10 h</t>
  </si>
  <si>
    <t>(els crèdits sense especificar = 10 h)</t>
  </si>
  <si>
    <t>En el supòsit que hi apareguin crèdits i hores, es valorarà segons el més favorable</t>
  </si>
  <si>
    <t>1.1 Formació reglada</t>
  </si>
  <si>
    <t>1.2</t>
  </si>
  <si>
    <t>1.2. Formació d'actualització de coneixements</t>
  </si>
  <si>
    <t>1.3. Activitat científica</t>
  </si>
  <si>
    <t>2.1. Experiència en el lloc de treball convocat</t>
  </si>
  <si>
    <t>2.3. Experiència en el CSI en el lloc de treball convocat</t>
  </si>
  <si>
    <t>Total Activitat Acadèmica, Científica i Docent</t>
  </si>
  <si>
    <t>Total Experiència Professional</t>
  </si>
  <si>
    <t>1.4. Activitat docent</t>
  </si>
  <si>
    <t>TOTAL PUNTUACIÓ</t>
  </si>
  <si>
    <t>1.1. Formació reglada</t>
  </si>
  <si>
    <t>Formació relacionada amb el grup professional del lloc de treball convocat</t>
  </si>
  <si>
    <t>Màxims punts</t>
  </si>
  <si>
    <t>Activitat docent</t>
  </si>
  <si>
    <t>TOTAL MÈRITS ACTIVITAT ACADÈMICA, CIENTÍFICA I DOCENT</t>
  </si>
  <si>
    <t>1.3</t>
  </si>
  <si>
    <t>1.4</t>
  </si>
  <si>
    <t>Participació en congressos, jornades, seminaris,…:</t>
  </si>
  <si>
    <t>Ponències</t>
  </si>
  <si>
    <t>Comunicacions orals</t>
  </si>
  <si>
    <t>Pòsters</t>
  </si>
  <si>
    <t>Participació com a moderador/a</t>
  </si>
  <si>
    <t>Article original</t>
  </si>
  <si>
    <t>Llibre</t>
  </si>
  <si>
    <t>Capítol de llibre / Col·laborador</t>
  </si>
  <si>
    <t>Articles de revisió</t>
  </si>
  <si>
    <t>Publicacions:</t>
  </si>
  <si>
    <t>Investigador/a principal</t>
  </si>
  <si>
    <t>Col·laborador/a</t>
  </si>
  <si>
    <t>Projectes de recerca:</t>
  </si>
  <si>
    <t xml:space="preserve">2.1 </t>
  </si>
  <si>
    <t>Nombre de dies treballats</t>
  </si>
  <si>
    <t>Experiència en el mateix grup professional del lloc de treball convocat</t>
  </si>
  <si>
    <t>Experiència en el CSI en el mateix grup professional del lloc de treball convocat</t>
  </si>
  <si>
    <t>TOTAL MÈRITS EXPERIÈNCIA PROFESSIONAL</t>
  </si>
  <si>
    <t>Punts màxims</t>
  </si>
  <si>
    <t>Puntuació Procés Selectiu</t>
  </si>
  <si>
    <t>Postgrau relacionat</t>
  </si>
  <si>
    <t>Cursos i seminaris impartits com a docent en programes de formació continua</t>
  </si>
  <si>
    <t xml:space="preserve">Professor/a associat en cursos de pregrau i postgrau </t>
  </si>
  <si>
    <t>(Ciències de la Salut)</t>
  </si>
  <si>
    <t>Doctorat</t>
  </si>
  <si>
    <t>Especialitat</t>
  </si>
  <si>
    <t>Llicenciatura/Grau universitari/Diplomatura</t>
  </si>
  <si>
    <t>Formació de mèrits indicada a l'Annex I. Llistat de places:</t>
  </si>
  <si>
    <r>
      <t xml:space="preserve">Màxim del punt </t>
    </r>
    <r>
      <rPr>
        <b/>
        <sz val="10"/>
        <color theme="1"/>
        <rFont val="Century Gothic"/>
        <family val="2"/>
      </rPr>
      <t>1.1</t>
    </r>
  </si>
  <si>
    <r>
      <t xml:space="preserve">Màxim del punt </t>
    </r>
    <r>
      <rPr>
        <b/>
        <sz val="10"/>
        <rFont val="Century Gothic"/>
        <family val="2"/>
      </rPr>
      <t>1.2</t>
    </r>
  </si>
  <si>
    <r>
      <t xml:space="preserve">Màxim del punt </t>
    </r>
    <r>
      <rPr>
        <b/>
        <sz val="10"/>
        <rFont val="Century Gothic"/>
        <family val="2"/>
      </rPr>
      <t>1.3</t>
    </r>
  </si>
  <si>
    <r>
      <t xml:space="preserve">Màxim del punt </t>
    </r>
    <r>
      <rPr>
        <b/>
        <sz val="10"/>
        <rFont val="Century Gothic"/>
        <family val="2"/>
      </rPr>
      <t>1.4</t>
    </r>
  </si>
  <si>
    <r>
      <t xml:space="preserve">Màxim del punt </t>
    </r>
    <r>
      <rPr>
        <b/>
        <sz val="10"/>
        <rFont val="Century Gothic"/>
        <family val="2"/>
      </rPr>
      <t>1.</t>
    </r>
  </si>
  <si>
    <r>
      <t xml:space="preserve">Màxim del punt </t>
    </r>
    <r>
      <rPr>
        <b/>
        <sz val="10"/>
        <rFont val="Century Gothic"/>
        <family val="2"/>
      </rPr>
      <t>2.</t>
    </r>
  </si>
  <si>
    <r>
      <t xml:space="preserve">Tutor/formació d'alumnes en període de pràctiques </t>
    </r>
    <r>
      <rPr>
        <sz val="9"/>
        <rFont val="Century Gothic"/>
        <family val="2"/>
      </rPr>
      <t>(Grau universitari/diplomatura)</t>
    </r>
  </si>
  <si>
    <t>TOTAL BC</t>
  </si>
  <si>
    <t xml:space="preserve">Nom i cognoms de la persona candidata: </t>
  </si>
  <si>
    <t xml:space="preserve">Agrupació a la qual opta la persona candidata: </t>
  </si>
  <si>
    <t xml:space="preserve">Nom i cognoms de la persona avaluadora: </t>
  </si>
  <si>
    <t xml:space="preserve">Data de la realització del barem curricular: </t>
  </si>
  <si>
    <t xml:space="preserve">Màster relacionat </t>
  </si>
  <si>
    <t>ANNEX VI. BAREM CURRICULAR - GRUP PROFESSIONAL 2</t>
  </si>
  <si>
    <t>1. ACTIVITAT ACADÈMICA, CIENTÍFICA I DOCENT</t>
  </si>
  <si>
    <t>Activitat cientÍfica</t>
  </si>
  <si>
    <t>Expert universitari relacionat</t>
  </si>
  <si>
    <t>Professor/a titular en cursos de pregrau i postgrau</t>
  </si>
  <si>
    <t>2.2. Experiència en el mateix grup professional-rol del lloc de treball convocat</t>
  </si>
  <si>
    <t>2.4. Experiència en el CSI en el mateix grup professional-rol del lloc de treball convocat</t>
  </si>
  <si>
    <t>(Realitzada en els darrers 10 anys)</t>
  </si>
  <si>
    <t xml:space="preserve">Experiència en el nivell assistencial del lloc de treball convocat </t>
  </si>
  <si>
    <t xml:space="preserve">Experiència en el CSI en el nivell assistencial del lloc de treball convocat </t>
  </si>
  <si>
    <t>Hores/Quantitat</t>
  </si>
  <si>
    <t>Especialitat Infermeria (Quantitat)</t>
  </si>
  <si>
    <t>Altres tipus de formació de mèrits (hores)</t>
  </si>
  <si>
    <t>Altra formació tècnica i formació transversal (Seguretat del pacient, prevenció infecció nosocomial, prevenció de riscos laborals…) (hores)</t>
  </si>
  <si>
    <r>
      <t xml:space="preserve">Tutor/a en programes de formació especialitzada </t>
    </r>
    <r>
      <rPr>
        <sz val="9"/>
        <rFont val="Century Gothic"/>
        <family val="2"/>
      </rPr>
      <t>(Residents)</t>
    </r>
  </si>
  <si>
    <t>Màster/Postgrau/Expert universitari (Quantitat)</t>
  </si>
  <si>
    <t>Formació d'actualització de coneixements (realitzada en els darrers 10 anys, excepte per l'especialitat, màsters/postgraus/experts universitaris)</t>
  </si>
  <si>
    <r>
      <t xml:space="preserve">2. EXPERIÈNCIA PROFESSIONAL 
</t>
    </r>
    <r>
      <rPr>
        <sz val="11"/>
        <rFont val="Century Gothic"/>
        <family val="2"/>
      </rPr>
      <t>(Merita des de 01/01/2011 fins a la data d'acabament del termini de presentació de sol·licituds)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</si>
</sst>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0.0000"/>
    <numFmt numFmtId="166" formatCode="0.0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entury Gothic"/>
      <family val="2"/>
    </font>
    <font>
      <b/>
      <sz val="14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  <font>
      <sz val="10"/>
      <color rgb="FFFF000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sz val="12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80"/>
      </left>
      <right/>
      <top style="thin">
        <color rgb="FF000080"/>
      </top>
      <bottom style="thin">
        <color rgb="FF00008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5" fillId="0" borderId="0" xfId="0" applyFont="1"/>
    <xf numFmtId="0" fontId="7" fillId="3" borderId="0" xfId="0" applyFont="1" applyFill="1" applyAlignment="1">
      <alignment wrapText="1"/>
    </xf>
    <xf numFmtId="0" fontId="7" fillId="2" borderId="0" xfId="0" applyFont="1" applyFill="1"/>
    <xf numFmtId="0" fontId="5" fillId="2" borderId="0" xfId="0" applyFont="1" applyFill="1"/>
    <xf numFmtId="2" fontId="5" fillId="2" borderId="0" xfId="0" applyNumberFormat="1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center"/>
    </xf>
    <xf numFmtId="0" fontId="5" fillId="3" borderId="0" xfId="0" applyFont="1" applyFill="1"/>
    <xf numFmtId="0" fontId="5" fillId="3" borderId="1" xfId="0" applyFont="1" applyFill="1" applyBorder="1"/>
    <xf numFmtId="2" fontId="5" fillId="3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9" fillId="0" borderId="0" xfId="0" applyFont="1" applyBorder="1"/>
    <xf numFmtId="0" fontId="9" fillId="3" borderId="0" xfId="0" applyFont="1" applyFill="1" applyAlignment="1">
      <alignment vertical="top" wrapText="1"/>
    </xf>
    <xf numFmtId="0" fontId="10" fillId="3" borderId="0" xfId="0" applyFont="1" applyFill="1" applyBorder="1" applyAlignment="1">
      <alignment horizontal="justify"/>
    </xf>
    <xf numFmtId="0" fontId="10" fillId="3" borderId="0" xfId="0" applyFont="1" applyFill="1" applyBorder="1"/>
    <xf numFmtId="2" fontId="10" fillId="3" borderId="0" xfId="0" applyNumberFormat="1" applyFont="1" applyFill="1" applyBorder="1"/>
    <xf numFmtId="2" fontId="10" fillId="3" borderId="0" xfId="0" applyNumberFormat="1" applyFont="1" applyFill="1"/>
    <xf numFmtId="2" fontId="5" fillId="3" borderId="0" xfId="0" applyNumberFormat="1" applyFont="1" applyFill="1" applyBorder="1"/>
    <xf numFmtId="0" fontId="10" fillId="3" borderId="5" xfId="0" applyFont="1" applyFill="1" applyBorder="1"/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vertical="top" wrapText="1"/>
    </xf>
    <xf numFmtId="2" fontId="10" fillId="3" borderId="0" xfId="0" applyNumberFormat="1" applyFont="1" applyFill="1" applyBorder="1" applyAlignment="1">
      <alignment horizontal="right"/>
    </xf>
    <xf numFmtId="2" fontId="5" fillId="0" borderId="0" xfId="0" applyNumberFormat="1" applyFont="1"/>
    <xf numFmtId="2" fontId="5" fillId="3" borderId="0" xfId="0" applyNumberFormat="1" applyFont="1" applyFill="1"/>
    <xf numFmtId="2" fontId="10" fillId="3" borderId="1" xfId="0" applyNumberFormat="1" applyFont="1" applyFill="1" applyBorder="1"/>
    <xf numFmtId="0" fontId="7" fillId="3" borderId="2" xfId="0" applyFont="1" applyFill="1" applyBorder="1"/>
    <xf numFmtId="2" fontId="7" fillId="3" borderId="2" xfId="0" applyNumberFormat="1" applyFont="1" applyFill="1" applyBorder="1"/>
    <xf numFmtId="2" fontId="6" fillId="3" borderId="4" xfId="0" applyNumberFormat="1" applyFont="1" applyFill="1" applyBorder="1"/>
    <xf numFmtId="0" fontId="7" fillId="2" borderId="0" xfId="0" applyFont="1" applyFill="1" applyAlignment="1">
      <alignment wrapText="1"/>
    </xf>
    <xf numFmtId="0" fontId="7" fillId="2" borderId="0" xfId="0" applyFont="1" applyFill="1" applyBorder="1"/>
    <xf numFmtId="2" fontId="7" fillId="2" borderId="0" xfId="0" applyNumberFormat="1" applyFont="1" applyFill="1" applyBorder="1"/>
    <xf numFmtId="2" fontId="6" fillId="2" borderId="0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8" fillId="3" borderId="0" xfId="0" applyFont="1" applyFill="1"/>
    <xf numFmtId="0" fontId="5" fillId="3" borderId="0" xfId="0" applyFont="1" applyFill="1" applyBorder="1"/>
    <xf numFmtId="0" fontId="5" fillId="3" borderId="0" xfId="0" quotePrefix="1" applyFont="1" applyFill="1"/>
    <xf numFmtId="0" fontId="5" fillId="3" borderId="5" xfId="0" applyFont="1" applyFill="1" applyBorder="1"/>
    <xf numFmtId="165" fontId="5" fillId="3" borderId="0" xfId="0" applyNumberFormat="1" applyFont="1" applyFill="1"/>
    <xf numFmtId="0" fontId="5" fillId="3" borderId="0" xfId="0" quotePrefix="1" applyFont="1" applyFill="1" applyBorder="1"/>
    <xf numFmtId="165" fontId="5" fillId="3" borderId="0" xfId="0" applyNumberFormat="1" applyFont="1" applyFill="1" applyBorder="1"/>
    <xf numFmtId="2" fontId="5" fillId="3" borderId="1" xfId="0" applyNumberFormat="1" applyFont="1" applyFill="1" applyBorder="1"/>
    <xf numFmtId="2" fontId="5" fillId="3" borderId="0" xfId="0" applyNumberFormat="1" applyFont="1" applyFill="1" applyBorder="1" applyAlignment="1">
      <alignment horizontal="right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justify" vertical="center"/>
    </xf>
    <xf numFmtId="0" fontId="5" fillId="3" borderId="0" xfId="0" applyFont="1" applyFill="1" applyBorder="1" applyAlignment="1">
      <alignment horizontal="justify" vertical="center"/>
    </xf>
    <xf numFmtId="0" fontId="5" fillId="2" borderId="0" xfId="0" applyFont="1" applyFill="1" applyAlignment="1">
      <alignment horizontal="justify" vertical="center"/>
    </xf>
    <xf numFmtId="0" fontId="5" fillId="2" borderId="0" xfId="0" applyFont="1" applyFill="1" applyBorder="1"/>
    <xf numFmtId="0" fontId="7" fillId="3" borderId="0" xfId="0" applyFont="1" applyFill="1" applyAlignment="1">
      <alignment horizontal="justify" vertical="center"/>
    </xf>
    <xf numFmtId="0" fontId="7" fillId="3" borderId="3" xfId="0" applyFont="1" applyFill="1" applyBorder="1"/>
    <xf numFmtId="0" fontId="7" fillId="3" borderId="0" xfId="0" applyFont="1" applyFill="1" applyBorder="1"/>
    <xf numFmtId="2" fontId="7" fillId="3" borderId="0" xfId="0" applyNumberFormat="1" applyFont="1" applyFill="1" applyBorder="1"/>
    <xf numFmtId="2" fontId="6" fillId="3" borderId="0" xfId="0" applyNumberFormat="1" applyFont="1" applyFill="1" applyBorder="1"/>
    <xf numFmtId="0" fontId="12" fillId="3" borderId="2" xfId="0" applyFont="1" applyFill="1" applyBorder="1"/>
    <xf numFmtId="2" fontId="12" fillId="3" borderId="2" xfId="0" applyNumberFormat="1" applyFont="1" applyFill="1" applyBorder="1"/>
    <xf numFmtId="2" fontId="13" fillId="3" borderId="2" xfId="0" applyNumberFormat="1" applyFont="1" applyFill="1" applyBorder="1"/>
    <xf numFmtId="2" fontId="14" fillId="3" borderId="4" xfId="0" applyNumberFormat="1" applyFont="1" applyFill="1" applyBorder="1"/>
    <xf numFmtId="2" fontId="12" fillId="0" borderId="0" xfId="0" applyNumberFormat="1" applyFont="1"/>
    <xf numFmtId="0" fontId="15" fillId="3" borderId="0" xfId="0" applyFont="1" applyFill="1"/>
    <xf numFmtId="2" fontId="15" fillId="3" borderId="0" xfId="0" applyNumberFormat="1" applyFont="1" applyFill="1"/>
    <xf numFmtId="0" fontId="15" fillId="0" borderId="0" xfId="0" applyFont="1"/>
    <xf numFmtId="2" fontId="5" fillId="0" borderId="0" xfId="0" applyNumberFormat="1" applyFont="1" applyFill="1"/>
    <xf numFmtId="0" fontId="5" fillId="3" borderId="0" xfId="0" applyFont="1" applyFill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2" fontId="5" fillId="3" borderId="0" xfId="0" applyNumberFormat="1" applyFont="1" applyFill="1" applyBorder="1" applyAlignment="1">
      <alignment vertical="center"/>
    </xf>
    <xf numFmtId="2" fontId="5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5" fillId="3" borderId="12" xfId="0" applyFont="1" applyFill="1" applyBorder="1" applyAlignment="1">
      <alignment vertical="center"/>
    </xf>
    <xf numFmtId="164" fontId="5" fillId="3" borderId="0" xfId="0" applyNumberFormat="1" applyFont="1" applyFill="1" applyAlignment="1">
      <alignment vertical="center"/>
    </xf>
    <xf numFmtId="0" fontId="5" fillId="3" borderId="5" xfId="0" applyFont="1" applyFill="1" applyBorder="1" applyAlignment="1">
      <alignment vertical="center"/>
    </xf>
    <xf numFmtId="0" fontId="14" fillId="4" borderId="5" xfId="0" applyFont="1" applyFill="1" applyBorder="1"/>
    <xf numFmtId="2" fontId="14" fillId="0" borderId="5" xfId="0" applyNumberFormat="1" applyFont="1" applyBorder="1"/>
    <xf numFmtId="0" fontId="10" fillId="3" borderId="18" xfId="0" applyFont="1" applyFill="1" applyBorder="1" applyAlignment="1">
      <alignment horizontal="justify"/>
    </xf>
    <xf numFmtId="0" fontId="10" fillId="3" borderId="0" xfId="0" applyFont="1" applyFill="1"/>
    <xf numFmtId="0" fontId="7" fillId="2" borderId="18" xfId="0" applyFont="1" applyFill="1" applyBorder="1"/>
    <xf numFmtId="0" fontId="8" fillId="3" borderId="18" xfId="0" applyFont="1" applyFill="1" applyBorder="1"/>
    <xf numFmtId="0" fontId="5" fillId="3" borderId="0" xfId="0" applyFont="1" applyFill="1" applyBorder="1" applyAlignment="1">
      <alignment vertical="center" wrapText="1"/>
    </xf>
    <xf numFmtId="0" fontId="5" fillId="3" borderId="18" xfId="0" applyFont="1" applyFill="1" applyBorder="1"/>
    <xf numFmtId="0" fontId="8" fillId="3" borderId="0" xfId="0" applyFont="1" applyFill="1" applyBorder="1"/>
    <xf numFmtId="0" fontId="8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horizontal="left" vertical="center"/>
    </xf>
    <xf numFmtId="0" fontId="0" fillId="0" borderId="19" xfId="0" applyBorder="1" applyAlignment="1" applyProtection="1">
      <alignment vertical="center"/>
    </xf>
    <xf numFmtId="0" fontId="5" fillId="0" borderId="0" xfId="0" applyFont="1" applyFill="1"/>
    <xf numFmtId="0" fontId="1" fillId="5" borderId="11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horizontal="center" vertical="center" wrapText="1"/>
    </xf>
    <xf numFmtId="166" fontId="0" fillId="0" borderId="0" xfId="0" applyNumberFormat="1" applyAlignment="1">
      <alignment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66" fontId="10" fillId="3" borderId="0" xfId="0" applyNumberFormat="1" applyFont="1" applyFill="1" applyBorder="1"/>
    <xf numFmtId="14" fontId="5" fillId="0" borderId="0" xfId="0" applyNumberFormat="1" applyFont="1" applyFill="1"/>
    <xf numFmtId="1" fontId="5" fillId="0" borderId="0" xfId="0" applyNumberFormat="1" applyFont="1" applyFill="1"/>
    <xf numFmtId="2" fontId="4" fillId="0" borderId="5" xfId="0" applyNumberFormat="1" applyFont="1" applyFill="1" applyBorder="1" applyAlignment="1">
      <alignment horizontal="center" vertical="center"/>
    </xf>
    <xf numFmtId="2" fontId="6" fillId="4" borderId="0" xfId="0" applyNumberFormat="1" applyFont="1" applyFill="1" applyAlignment="1">
      <alignment horizontal="center" vertical="center"/>
    </xf>
    <xf numFmtId="2" fontId="6" fillId="4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3" fillId="0" borderId="15" xfId="0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60324</xdr:colOff>
      <xdr:row>1</xdr:row>
      <xdr:rowOff>85725</xdr:rowOff>
    </xdr:from>
    <xdr:to>
      <xdr:col>1</xdr:col>
      <xdr:colOff>1457325</xdr:colOff>
      <xdr:row>1</xdr:row>
      <xdr:rowOff>628650</xdr:rowOff>
    </xdr:to>
    <xdr:pic>
      <xdr:nvPicPr>
        <xdr:cNvPr id="2" name="Imagen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99" y="161925"/>
          <a:ext cx="1397001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14"/>
  <sheetViews>
    <sheetView workbookViewId="0">
      <selection activeCell="G18" sqref="G18"/>
    </sheetView>
  </sheetViews>
  <sheetFormatPr baseColWidth="10" defaultColWidth="11.42578125" defaultRowHeight="12.75" x14ac:dyDescent="0.2"/>
  <cols>
    <col min="1" max="1" width="11.42578125" style="1"/>
    <col min="2" max="2" width="73.5703125" style="1" customWidth="1"/>
    <col min="3" max="3" width="11.42578125" style="3"/>
    <col min="4" max="4" width="11.42578125" style="1"/>
    <col min="5" max="5" width="11.5703125" style="3" bestFit="1" customWidth="1"/>
    <col min="6" max="6" width="5.28515625" style="3" bestFit="1" customWidth="1"/>
    <col min="7" max="7" width="5.5703125" style="1" bestFit="1" customWidth="1"/>
    <col min="8" max="8" width="8.5703125" style="1" customWidth="1"/>
    <col min="9" max="9" width="7.85546875" style="3" bestFit="1" customWidth="1"/>
    <col min="10" max="10" width="7.85546875" style="3" customWidth="1"/>
    <col min="11" max="11" width="3.140625" style="1" customWidth="1"/>
    <col min="12" max="12" width="4.85546875" style="1" bestFit="1" customWidth="1"/>
    <col min="13" max="13" width="5.28515625" style="1" bestFit="1" customWidth="1"/>
    <col min="14" max="14" width="6" style="1" bestFit="1" customWidth="1"/>
    <col min="15" max="15" width="7.5703125" style="1" bestFit="1" customWidth="1"/>
    <col min="16" max="16" width="4.85546875" style="1" bestFit="1" customWidth="1"/>
    <col min="17" max="17" width="3.42578125" style="1" customWidth="1"/>
    <col min="18" max="18" width="4.85546875" style="1" bestFit="1" customWidth="1"/>
    <col min="19" max="19" width="5.28515625" style="1" bestFit="1" customWidth="1"/>
    <col min="20" max="20" width="6" style="1" bestFit="1" customWidth="1"/>
    <col min="21" max="21" width="7.5703125" style="1" bestFit="1" customWidth="1"/>
    <col min="22" max="22" width="4.85546875" style="1" bestFit="1" customWidth="1"/>
    <col min="23" max="16384" width="11.42578125" style="1"/>
  </cols>
  <sheetData>
    <row r="3" spans="2:24" s="2" customFormat="1" ht="25.5" x14ac:dyDescent="0.2">
      <c r="B3" s="8" t="s">
        <v>50</v>
      </c>
      <c r="C3" s="5" t="s">
        <v>49</v>
      </c>
      <c r="E3" s="3"/>
      <c r="F3" s="3"/>
      <c r="G3" s="1"/>
      <c r="H3" s="1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4" ht="20.100000000000001" customHeight="1" x14ac:dyDescent="0.2">
      <c r="B4" s="11" t="s">
        <v>24</v>
      </c>
      <c r="C4" s="12">
        <v>4</v>
      </c>
    </row>
    <row r="5" spans="2:24" ht="20.100000000000001" customHeight="1" x14ac:dyDescent="0.2">
      <c r="B5" s="6" t="s">
        <v>16</v>
      </c>
      <c r="C5" s="4">
        <v>35</v>
      </c>
    </row>
    <row r="6" spans="2:24" ht="20.100000000000001" customHeight="1" x14ac:dyDescent="0.2">
      <c r="B6" s="6" t="s">
        <v>17</v>
      </c>
      <c r="C6" s="4">
        <v>3</v>
      </c>
    </row>
    <row r="7" spans="2:24" ht="20.100000000000001" customHeight="1" x14ac:dyDescent="0.2">
      <c r="B7" s="6" t="s">
        <v>22</v>
      </c>
      <c r="C7" s="4">
        <v>3</v>
      </c>
    </row>
    <row r="8" spans="2:24" s="2" customFormat="1" ht="20.100000000000001" customHeight="1" x14ac:dyDescent="0.2">
      <c r="B8" s="102" t="s">
        <v>20</v>
      </c>
      <c r="C8" s="103">
        <v>40</v>
      </c>
      <c r="E8" s="3"/>
      <c r="F8" s="3"/>
      <c r="G8" s="1"/>
      <c r="H8" s="104"/>
      <c r="I8" s="3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2:24" ht="20.100000000000001" customHeight="1" x14ac:dyDescent="0.2">
      <c r="B9" s="7" t="s">
        <v>18</v>
      </c>
      <c r="C9" s="105">
        <v>45</v>
      </c>
    </row>
    <row r="10" spans="2:24" ht="20.100000000000001" customHeight="1" x14ac:dyDescent="0.2">
      <c r="B10" s="6" t="s">
        <v>77</v>
      </c>
      <c r="C10" s="9">
        <v>15</v>
      </c>
    </row>
    <row r="11" spans="2:24" ht="20.100000000000001" customHeight="1" x14ac:dyDescent="0.2">
      <c r="B11" s="6" t="s">
        <v>19</v>
      </c>
      <c r="C11" s="9">
        <v>9</v>
      </c>
    </row>
    <row r="12" spans="2:24" ht="20.100000000000001" customHeight="1" x14ac:dyDescent="0.2">
      <c r="B12" s="6" t="s">
        <v>78</v>
      </c>
      <c r="C12" s="9">
        <v>3</v>
      </c>
    </row>
    <row r="13" spans="2:24" s="2" customFormat="1" ht="20.100000000000001" customHeight="1" x14ac:dyDescent="0.2">
      <c r="B13" s="102" t="s">
        <v>21</v>
      </c>
      <c r="C13" s="103">
        <v>60</v>
      </c>
      <c r="E13" s="3"/>
      <c r="F13" s="3"/>
      <c r="G13" s="1"/>
      <c r="H13" s="104"/>
      <c r="I13" s="3"/>
      <c r="J13" s="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2" customFormat="1" ht="20.100000000000001" customHeight="1" x14ac:dyDescent="0.2">
      <c r="B14" s="8" t="s">
        <v>23</v>
      </c>
      <c r="C14" s="10">
        <f>+C13+C8</f>
        <v>100</v>
      </c>
      <c r="E14" s="3"/>
      <c r="F14" s="3"/>
      <c r="G14" s="1"/>
      <c r="H14" s="1"/>
      <c r="I14" s="3"/>
      <c r="J14" s="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</sheetData>
  <sheetProtection algorithmName="SHA-512" hashValue="mjcAunscf76tUwMsd3NX6vlv+vRS7qSfnM+FRCEstQudGEaoVT8wxqwVeOKRsBGVJVYhgNJ0u7zl+U9ydSTInA==" saltValue="MXmpEXqcTGBibq2ix0k8Ig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10"/>
  <sheetViews>
    <sheetView showGridLines="0" tabSelected="1" topLeftCell="A45" zoomScale="82" zoomScaleNormal="82" workbookViewId="0">
      <selection activeCell="J2" sqref="B2:J87"/>
    </sheetView>
  </sheetViews>
  <sheetFormatPr baseColWidth="10" defaultColWidth="11.42578125" defaultRowHeight="13.5" x14ac:dyDescent="0.25"/>
  <cols>
    <col min="1" max="1" width="5.5703125" style="13" customWidth="1"/>
    <col min="2" max="2" width="26.28515625" style="13" customWidth="1"/>
    <col min="3" max="3" width="74.42578125" style="13" customWidth="1"/>
    <col min="4" max="4" width="2.7109375" style="13" customWidth="1"/>
    <col min="5" max="5" width="15.28515625" style="13" customWidth="1"/>
    <col min="6" max="6" width="11.42578125" style="35"/>
    <col min="7" max="7" width="11.140625" style="35" customWidth="1"/>
    <col min="8" max="8" width="14" style="35" customWidth="1"/>
    <col min="9" max="9" width="3.5703125" style="13" customWidth="1"/>
    <col min="10" max="10" width="17.85546875" style="13" customWidth="1"/>
    <col min="11" max="11" width="81" style="13" customWidth="1"/>
    <col min="12" max="16384" width="11.42578125" style="13"/>
  </cols>
  <sheetData>
    <row r="1" spans="2:10" ht="6" customHeight="1" x14ac:dyDescent="0.25">
      <c r="B1" s="15"/>
      <c r="C1" s="16"/>
      <c r="D1" s="16"/>
      <c r="E1" s="16"/>
      <c r="F1" s="17"/>
      <c r="G1" s="17"/>
      <c r="H1" s="17"/>
    </row>
    <row r="2" spans="2:10" ht="57" customHeight="1" x14ac:dyDescent="0.25">
      <c r="B2" s="100"/>
      <c r="C2" s="109" t="s">
        <v>72</v>
      </c>
      <c r="D2" s="109"/>
      <c r="E2" s="109"/>
      <c r="F2" s="109"/>
      <c r="G2" s="109"/>
      <c r="H2" s="109"/>
    </row>
    <row r="3" spans="2:10" ht="18.75" hidden="1" customHeight="1" thickBot="1" x14ac:dyDescent="0.3">
      <c r="F3" s="13"/>
      <c r="G3" s="13"/>
      <c r="H3" s="13"/>
    </row>
    <row r="4" spans="2:10" ht="18.75" hidden="1" customHeight="1" thickBot="1" x14ac:dyDescent="0.3">
      <c r="B4" s="114" t="s">
        <v>67</v>
      </c>
      <c r="C4" s="115"/>
      <c r="D4" s="115"/>
      <c r="E4" s="115"/>
      <c r="F4" s="115"/>
      <c r="G4" s="115"/>
      <c r="H4" s="116"/>
    </row>
    <row r="5" spans="2:10" ht="8.25" hidden="1" customHeight="1" thickBot="1" x14ac:dyDescent="0.3">
      <c r="B5" s="101"/>
      <c r="C5" s="101"/>
      <c r="D5" s="18"/>
      <c r="E5" s="18"/>
      <c r="F5" s="19"/>
      <c r="G5" s="18"/>
      <c r="H5" s="18"/>
    </row>
    <row r="6" spans="2:10" ht="18.75" hidden="1" customHeight="1" thickBot="1" x14ac:dyDescent="0.3">
      <c r="B6" s="114" t="s">
        <v>68</v>
      </c>
      <c r="C6" s="115"/>
      <c r="D6" s="115"/>
      <c r="E6" s="115"/>
      <c r="F6" s="115"/>
      <c r="G6" s="115"/>
      <c r="H6" s="116"/>
    </row>
    <row r="7" spans="2:10" ht="8.25" hidden="1" customHeight="1" thickBot="1" x14ac:dyDescent="0.3">
      <c r="B7" s="101"/>
      <c r="C7" s="101"/>
      <c r="D7" s="18"/>
      <c r="E7" s="18"/>
      <c r="F7" s="19"/>
      <c r="G7" s="18"/>
      <c r="H7" s="18"/>
    </row>
    <row r="8" spans="2:10" ht="18.75" hidden="1" customHeight="1" thickBot="1" x14ac:dyDescent="0.3">
      <c r="B8" s="114" t="s">
        <v>69</v>
      </c>
      <c r="C8" s="115"/>
      <c r="D8" s="115"/>
      <c r="E8" s="115"/>
      <c r="F8" s="115"/>
      <c r="G8" s="115"/>
      <c r="H8" s="116"/>
    </row>
    <row r="9" spans="2:10" ht="8.25" hidden="1" customHeight="1" thickBot="1" x14ac:dyDescent="0.3">
      <c r="B9" s="101"/>
      <c r="C9" s="101"/>
      <c r="D9" s="18"/>
      <c r="E9" s="18"/>
      <c r="F9" s="19"/>
      <c r="G9" s="18"/>
      <c r="H9" s="18"/>
    </row>
    <row r="10" spans="2:10" ht="18.75" hidden="1" customHeight="1" thickBot="1" x14ac:dyDescent="0.3">
      <c r="B10" s="114" t="s">
        <v>70</v>
      </c>
      <c r="C10" s="115"/>
      <c r="D10" s="115"/>
      <c r="E10" s="115"/>
      <c r="F10" s="115"/>
      <c r="G10" s="115"/>
      <c r="H10" s="116"/>
    </row>
    <row r="11" spans="2:10" ht="5.0999999999999996" customHeight="1" x14ac:dyDescent="0.25">
      <c r="B11" s="15"/>
      <c r="C11" s="16"/>
      <c r="D11" s="16"/>
      <c r="E11" s="16"/>
      <c r="F11" s="16"/>
      <c r="G11" s="17"/>
      <c r="H11" s="17"/>
      <c r="I11" s="17"/>
    </row>
    <row r="12" spans="2:10" ht="20.100000000000001" customHeight="1" x14ac:dyDescent="0.25">
      <c r="B12" s="110" t="s">
        <v>73</v>
      </c>
      <c r="C12" s="110"/>
      <c r="D12" s="110"/>
      <c r="E12" s="110"/>
      <c r="F12" s="110"/>
      <c r="G12" s="110"/>
      <c r="H12" s="110"/>
    </row>
    <row r="13" spans="2:10" ht="5.0999999999999996" customHeight="1" x14ac:dyDescent="0.25">
      <c r="B13" s="15"/>
      <c r="C13" s="16"/>
      <c r="D13" s="16"/>
      <c r="E13" s="16"/>
      <c r="F13" s="17"/>
      <c r="G13" s="17"/>
      <c r="H13" s="17"/>
    </row>
    <row r="14" spans="2:10" ht="15" customHeight="1" x14ac:dyDescent="0.25">
      <c r="B14" s="20"/>
      <c r="C14" s="21" t="s">
        <v>2</v>
      </c>
      <c r="D14" s="21"/>
      <c r="E14" s="22" t="s">
        <v>3</v>
      </c>
      <c r="F14" s="22" t="s">
        <v>4</v>
      </c>
      <c r="G14" s="22" t="s">
        <v>5</v>
      </c>
      <c r="H14" s="22" t="s">
        <v>26</v>
      </c>
      <c r="I14" s="23"/>
      <c r="J14" s="24"/>
    </row>
    <row r="15" spans="2:10" x14ac:dyDescent="0.25">
      <c r="B15" s="25"/>
      <c r="C15" s="91"/>
      <c r="D15" s="26"/>
      <c r="E15" s="27"/>
      <c r="F15" s="28"/>
      <c r="G15" s="29"/>
      <c r="H15" s="30"/>
      <c r="I15" s="23"/>
    </row>
    <row r="16" spans="2:10" x14ac:dyDescent="0.25">
      <c r="B16" s="14" t="s">
        <v>14</v>
      </c>
      <c r="C16" s="26" t="s">
        <v>55</v>
      </c>
      <c r="D16" s="26"/>
      <c r="E16" s="31"/>
      <c r="F16" s="28">
        <v>1</v>
      </c>
      <c r="G16" s="29">
        <f t="shared" ref="G16:G21" si="0">+E16*F16</f>
        <v>0</v>
      </c>
      <c r="H16" s="30"/>
      <c r="I16" s="23"/>
    </row>
    <row r="17" spans="2:10" x14ac:dyDescent="0.25">
      <c r="B17" s="14" t="s">
        <v>54</v>
      </c>
      <c r="C17" s="26" t="s">
        <v>56</v>
      </c>
      <c r="D17" s="26"/>
      <c r="E17" s="31"/>
      <c r="F17" s="28">
        <v>2</v>
      </c>
      <c r="G17" s="29">
        <f t="shared" si="0"/>
        <v>0</v>
      </c>
      <c r="H17" s="30"/>
      <c r="I17" s="23"/>
    </row>
    <row r="18" spans="2:10" x14ac:dyDescent="0.25">
      <c r="B18" s="32"/>
      <c r="C18" s="26" t="s">
        <v>57</v>
      </c>
      <c r="D18" s="26"/>
      <c r="E18" s="31"/>
      <c r="F18" s="28">
        <v>1</v>
      </c>
      <c r="G18" s="29">
        <f t="shared" si="0"/>
        <v>0</v>
      </c>
      <c r="H18" s="30"/>
      <c r="I18" s="23"/>
    </row>
    <row r="19" spans="2:10" x14ac:dyDescent="0.25">
      <c r="B19" s="33"/>
      <c r="C19" s="92" t="s">
        <v>71</v>
      </c>
      <c r="D19" s="26"/>
      <c r="E19" s="31"/>
      <c r="F19" s="28">
        <v>0.75</v>
      </c>
      <c r="G19" s="29">
        <f t="shared" si="0"/>
        <v>0</v>
      </c>
      <c r="H19" s="34"/>
      <c r="I19" s="23"/>
      <c r="J19" s="35"/>
    </row>
    <row r="20" spans="2:10" x14ac:dyDescent="0.25">
      <c r="B20" s="33"/>
      <c r="C20" s="92" t="s">
        <v>51</v>
      </c>
      <c r="D20" s="26"/>
      <c r="E20" s="31"/>
      <c r="F20" s="28">
        <v>0.5</v>
      </c>
      <c r="G20" s="29">
        <f t="shared" si="0"/>
        <v>0</v>
      </c>
      <c r="H20" s="34"/>
      <c r="I20" s="23"/>
      <c r="J20" s="35"/>
    </row>
    <row r="21" spans="2:10" x14ac:dyDescent="0.25">
      <c r="B21" s="33"/>
      <c r="C21" s="92" t="s">
        <v>75</v>
      </c>
      <c r="D21" s="26"/>
      <c r="E21" s="31"/>
      <c r="F21" s="28">
        <v>0.4</v>
      </c>
      <c r="G21" s="29">
        <f t="shared" si="0"/>
        <v>0</v>
      </c>
      <c r="H21" s="34"/>
      <c r="I21" s="23"/>
      <c r="J21" s="35"/>
    </row>
    <row r="22" spans="2:10" ht="12.75" customHeight="1" x14ac:dyDescent="0.25">
      <c r="B22" s="32"/>
      <c r="C22" s="21"/>
      <c r="D22" s="20"/>
      <c r="E22" s="20"/>
      <c r="F22" s="36"/>
      <c r="G22" s="36"/>
      <c r="H22" s="37"/>
      <c r="I22" s="23"/>
      <c r="J22" s="34" t="s">
        <v>59</v>
      </c>
    </row>
    <row r="23" spans="2:10" ht="15" x14ac:dyDescent="0.25">
      <c r="B23" s="32"/>
      <c r="C23" s="63" t="s">
        <v>1</v>
      </c>
      <c r="D23" s="38"/>
      <c r="E23" s="38"/>
      <c r="F23" s="39"/>
      <c r="G23" s="39">
        <f>SUM(G16:G21)</f>
        <v>0</v>
      </c>
      <c r="H23" s="40">
        <f>IF(G23&lt;=J23,G23,J23)</f>
        <v>0</v>
      </c>
      <c r="I23" s="23"/>
      <c r="J23" s="37">
        <f>+Resum!C4</f>
        <v>4</v>
      </c>
    </row>
    <row r="24" spans="2:10" ht="6" customHeight="1" x14ac:dyDescent="0.25">
      <c r="B24" s="41"/>
      <c r="C24" s="93"/>
      <c r="D24" s="42"/>
      <c r="E24" s="42"/>
      <c r="F24" s="43"/>
      <c r="G24" s="43"/>
      <c r="H24" s="44"/>
      <c r="I24" s="23"/>
      <c r="J24" s="23"/>
    </row>
    <row r="25" spans="2:10" x14ac:dyDescent="0.25">
      <c r="B25" s="14"/>
      <c r="C25" s="21" t="s">
        <v>2</v>
      </c>
      <c r="D25" s="21"/>
      <c r="E25" s="45" t="s">
        <v>82</v>
      </c>
      <c r="F25" s="22" t="s">
        <v>4</v>
      </c>
      <c r="G25" s="22" t="s">
        <v>5</v>
      </c>
      <c r="H25" s="22" t="s">
        <v>26</v>
      </c>
      <c r="I25" s="23"/>
      <c r="J25" s="23"/>
    </row>
    <row r="26" spans="2:10" x14ac:dyDescent="0.25">
      <c r="B26" s="14" t="s">
        <v>15</v>
      </c>
      <c r="C26" s="94"/>
      <c r="D26" s="46"/>
      <c r="E26" s="47"/>
      <c r="F26" s="36"/>
      <c r="G26" s="36"/>
      <c r="H26" s="36"/>
      <c r="I26" s="23"/>
      <c r="J26" s="23"/>
    </row>
    <row r="27" spans="2:10" ht="12.75" customHeight="1" x14ac:dyDescent="0.25">
      <c r="B27" s="113" t="s">
        <v>88</v>
      </c>
      <c r="C27" s="46" t="s">
        <v>58</v>
      </c>
      <c r="D27" s="48"/>
      <c r="E27" s="20"/>
      <c r="F27" s="36"/>
      <c r="G27" s="36"/>
      <c r="H27" s="36"/>
      <c r="I27" s="23"/>
      <c r="J27" s="23"/>
    </row>
    <row r="28" spans="2:10" ht="12.75" customHeight="1" x14ac:dyDescent="0.25">
      <c r="B28" s="113"/>
      <c r="C28" s="20" t="s">
        <v>83</v>
      </c>
      <c r="D28" s="48"/>
      <c r="E28" s="49"/>
      <c r="F28" s="106">
        <v>30</v>
      </c>
      <c r="G28" s="29">
        <f>+F28*E28</f>
        <v>0</v>
      </c>
      <c r="H28" s="36"/>
      <c r="I28" s="23"/>
      <c r="J28" s="23"/>
    </row>
    <row r="29" spans="2:10" x14ac:dyDescent="0.25">
      <c r="B29" s="113"/>
      <c r="C29" s="20" t="s">
        <v>87</v>
      </c>
      <c r="D29" s="20"/>
      <c r="E29" s="49"/>
      <c r="F29" s="106">
        <v>25</v>
      </c>
      <c r="G29" s="29">
        <f>+F29*E29</f>
        <v>0</v>
      </c>
      <c r="H29" s="36"/>
      <c r="I29" s="23"/>
      <c r="J29" s="23"/>
    </row>
    <row r="30" spans="2:10" x14ac:dyDescent="0.25">
      <c r="B30" s="113"/>
      <c r="C30" s="20" t="s">
        <v>84</v>
      </c>
      <c r="D30" s="20"/>
      <c r="E30" s="49"/>
      <c r="F30" s="50">
        <v>1.4999999999999999E-2</v>
      </c>
      <c r="G30" s="36">
        <f>+E30*F30</f>
        <v>0</v>
      </c>
      <c r="H30" s="36"/>
      <c r="I30" s="23"/>
    </row>
    <row r="31" spans="2:10" x14ac:dyDescent="0.25">
      <c r="B31" s="113"/>
      <c r="C31" s="46"/>
      <c r="D31" s="20"/>
      <c r="E31" s="47"/>
      <c r="F31" s="36"/>
      <c r="G31" s="36"/>
      <c r="H31" s="36"/>
      <c r="I31" s="23"/>
    </row>
    <row r="32" spans="2:10" x14ac:dyDescent="0.25">
      <c r="B32" s="113"/>
      <c r="C32" s="46" t="s">
        <v>25</v>
      </c>
      <c r="D32" s="46"/>
      <c r="E32" s="47"/>
      <c r="F32" s="36"/>
      <c r="G32" s="36"/>
      <c r="H32" s="36"/>
      <c r="I32" s="23"/>
      <c r="J32" s="23"/>
    </row>
    <row r="33" spans="2:11" ht="25.5" customHeight="1" x14ac:dyDescent="0.25">
      <c r="B33" s="113"/>
      <c r="C33" s="95" t="s">
        <v>85</v>
      </c>
      <c r="D33" s="51"/>
      <c r="E33" s="49"/>
      <c r="F33" s="52">
        <f>+F30/2</f>
        <v>7.4999999999999997E-3</v>
      </c>
      <c r="G33" s="30">
        <f>+E33*F33</f>
        <v>0</v>
      </c>
      <c r="H33" s="36"/>
      <c r="I33" s="23"/>
      <c r="J33" s="23"/>
    </row>
    <row r="34" spans="2:11" x14ac:dyDescent="0.25">
      <c r="B34" s="113"/>
      <c r="C34" s="21"/>
      <c r="D34" s="47"/>
      <c r="E34" s="20"/>
      <c r="F34" s="53"/>
      <c r="G34" s="53"/>
      <c r="H34" s="36"/>
      <c r="I34" s="23"/>
      <c r="J34" s="54" t="s">
        <v>60</v>
      </c>
    </row>
    <row r="35" spans="2:11" ht="15" x14ac:dyDescent="0.25">
      <c r="B35" s="113"/>
      <c r="C35" s="63" t="s">
        <v>1</v>
      </c>
      <c r="D35" s="38"/>
      <c r="E35" s="38"/>
      <c r="F35" s="39"/>
      <c r="G35" s="39">
        <f>SUM(G28:G33)</f>
        <v>0</v>
      </c>
      <c r="H35" s="40">
        <f>IF(G35&lt;=J35,G35,J35)</f>
        <v>0</v>
      </c>
      <c r="I35" s="23"/>
      <c r="J35" s="37">
        <f>+Resum!C5</f>
        <v>35</v>
      </c>
    </row>
    <row r="36" spans="2:11" ht="6" customHeight="1" x14ac:dyDescent="0.25">
      <c r="B36" s="41"/>
      <c r="C36" s="42"/>
      <c r="D36" s="42"/>
      <c r="E36" s="42"/>
      <c r="F36" s="43"/>
      <c r="G36" s="43"/>
      <c r="H36" s="44"/>
      <c r="I36" s="23"/>
      <c r="J36" s="23"/>
    </row>
    <row r="37" spans="2:11" x14ac:dyDescent="0.25">
      <c r="B37" s="32"/>
      <c r="C37" s="21" t="s">
        <v>2</v>
      </c>
      <c r="D37" s="21"/>
      <c r="E37" s="45" t="s">
        <v>3</v>
      </c>
      <c r="F37" s="22" t="s">
        <v>4</v>
      </c>
      <c r="G37" s="22" t="s">
        <v>5</v>
      </c>
      <c r="H37" s="22" t="s">
        <v>26</v>
      </c>
      <c r="J37" s="23"/>
    </row>
    <row r="38" spans="2:11" x14ac:dyDescent="0.25">
      <c r="B38" s="14" t="s">
        <v>29</v>
      </c>
      <c r="C38" s="96"/>
      <c r="D38" s="47"/>
      <c r="E38" s="47"/>
      <c r="F38" s="30"/>
      <c r="G38" s="30"/>
      <c r="H38" s="36"/>
      <c r="J38" s="23"/>
    </row>
    <row r="39" spans="2:11" x14ac:dyDescent="0.25">
      <c r="B39" s="14" t="s">
        <v>74</v>
      </c>
      <c r="C39" s="97" t="s">
        <v>31</v>
      </c>
      <c r="D39" s="47"/>
      <c r="E39" s="47"/>
      <c r="F39" s="30"/>
      <c r="G39" s="30"/>
      <c r="H39" s="36"/>
      <c r="J39" s="23"/>
    </row>
    <row r="40" spans="2:11" x14ac:dyDescent="0.25">
      <c r="B40" s="112" t="s">
        <v>79</v>
      </c>
      <c r="C40" s="56" t="s">
        <v>32</v>
      </c>
      <c r="D40" s="56"/>
      <c r="E40" s="49"/>
      <c r="F40" s="36">
        <v>0.5</v>
      </c>
      <c r="G40" s="36">
        <f t="shared" ref="G40:G61" si="1">+E40*F40</f>
        <v>0</v>
      </c>
      <c r="H40" s="36"/>
      <c r="J40" s="23"/>
    </row>
    <row r="41" spans="2:11" x14ac:dyDescent="0.25">
      <c r="B41" s="113"/>
      <c r="C41" s="56" t="s">
        <v>33</v>
      </c>
      <c r="D41" s="56"/>
      <c r="E41" s="49"/>
      <c r="F41" s="36">
        <v>0.4</v>
      </c>
      <c r="G41" s="36">
        <f t="shared" si="1"/>
        <v>0</v>
      </c>
      <c r="H41" s="36"/>
      <c r="J41" s="23"/>
    </row>
    <row r="42" spans="2:11" x14ac:dyDescent="0.25">
      <c r="B42" s="113"/>
      <c r="C42" s="56" t="s">
        <v>34</v>
      </c>
      <c r="D42" s="56"/>
      <c r="E42" s="49"/>
      <c r="F42" s="36">
        <v>0.3</v>
      </c>
      <c r="G42" s="36">
        <f t="shared" si="1"/>
        <v>0</v>
      </c>
      <c r="H42" s="36"/>
      <c r="J42" s="23"/>
      <c r="K42" s="57"/>
    </row>
    <row r="43" spans="2:11" x14ac:dyDescent="0.25">
      <c r="B43" s="113"/>
      <c r="C43" s="56" t="s">
        <v>35</v>
      </c>
      <c r="D43" s="56"/>
      <c r="E43" s="49"/>
      <c r="F43" s="36">
        <v>0.2</v>
      </c>
      <c r="G43" s="36">
        <f t="shared" si="1"/>
        <v>0</v>
      </c>
      <c r="H43" s="36"/>
      <c r="J43" s="23"/>
      <c r="K43" s="57"/>
    </row>
    <row r="44" spans="2:11" x14ac:dyDescent="0.25">
      <c r="B44" s="113"/>
      <c r="C44" s="56"/>
      <c r="D44" s="56"/>
      <c r="E44" s="56"/>
      <c r="F44" s="36"/>
      <c r="G44" s="36"/>
      <c r="H44" s="36"/>
      <c r="J44" s="23"/>
      <c r="K44" s="57"/>
    </row>
    <row r="45" spans="2:11" x14ac:dyDescent="0.25">
      <c r="B45" s="113"/>
      <c r="C45" s="97" t="s">
        <v>40</v>
      </c>
      <c r="D45" s="56"/>
      <c r="E45" s="56"/>
      <c r="F45" s="36"/>
      <c r="G45" s="36"/>
      <c r="H45" s="36"/>
      <c r="J45" s="23"/>
      <c r="K45" s="57"/>
    </row>
    <row r="46" spans="2:11" x14ac:dyDescent="0.25">
      <c r="B46" s="113"/>
      <c r="C46" s="56" t="s">
        <v>36</v>
      </c>
      <c r="D46" s="56"/>
      <c r="E46" s="49"/>
      <c r="F46" s="36">
        <v>0.5</v>
      </c>
      <c r="G46" s="36">
        <f t="shared" si="1"/>
        <v>0</v>
      </c>
      <c r="H46" s="36"/>
      <c r="J46" s="23"/>
      <c r="K46" s="57"/>
    </row>
    <row r="47" spans="2:11" x14ac:dyDescent="0.25">
      <c r="B47" s="113"/>
      <c r="C47" s="56" t="s">
        <v>37</v>
      </c>
      <c r="D47" s="56"/>
      <c r="E47" s="49"/>
      <c r="F47" s="36">
        <v>1</v>
      </c>
      <c r="G47" s="36">
        <f t="shared" si="1"/>
        <v>0</v>
      </c>
      <c r="H47" s="36"/>
      <c r="J47" s="23"/>
      <c r="K47" s="57"/>
    </row>
    <row r="48" spans="2:11" x14ac:dyDescent="0.25">
      <c r="B48" s="113"/>
      <c r="C48" s="56" t="s">
        <v>38</v>
      </c>
      <c r="D48" s="56"/>
      <c r="E48" s="49"/>
      <c r="F48" s="36">
        <v>0.5</v>
      </c>
      <c r="G48" s="36">
        <f t="shared" si="1"/>
        <v>0</v>
      </c>
      <c r="H48" s="36"/>
      <c r="J48" s="23"/>
      <c r="K48" s="58"/>
    </row>
    <row r="49" spans="2:11" x14ac:dyDescent="0.25">
      <c r="B49" s="113"/>
      <c r="C49" s="56" t="s">
        <v>39</v>
      </c>
      <c r="D49" s="56"/>
      <c r="E49" s="49"/>
      <c r="F49" s="36">
        <v>0.3</v>
      </c>
      <c r="G49" s="36">
        <f t="shared" si="1"/>
        <v>0</v>
      </c>
      <c r="H49" s="36"/>
      <c r="J49" s="23"/>
      <c r="K49" s="57"/>
    </row>
    <row r="50" spans="2:11" x14ac:dyDescent="0.25">
      <c r="B50" s="113"/>
      <c r="C50" s="56"/>
      <c r="D50" s="56"/>
      <c r="E50" s="56"/>
      <c r="F50" s="56"/>
      <c r="G50" s="36"/>
      <c r="H50" s="36"/>
      <c r="J50" s="23"/>
      <c r="K50" s="57"/>
    </row>
    <row r="51" spans="2:11" x14ac:dyDescent="0.25">
      <c r="B51" s="113"/>
      <c r="C51" s="98" t="s">
        <v>43</v>
      </c>
      <c r="D51" s="56"/>
      <c r="E51" s="56"/>
      <c r="F51" s="56"/>
      <c r="G51" s="56"/>
      <c r="H51" s="36"/>
      <c r="J51" s="23"/>
      <c r="K51" s="57"/>
    </row>
    <row r="52" spans="2:11" x14ac:dyDescent="0.25">
      <c r="B52" s="113"/>
      <c r="C52" s="56" t="s">
        <v>41</v>
      </c>
      <c r="D52" s="56"/>
      <c r="E52" s="49"/>
      <c r="F52" s="36">
        <v>0.5</v>
      </c>
      <c r="G52" s="36">
        <f t="shared" si="1"/>
        <v>0</v>
      </c>
      <c r="H52" s="36"/>
      <c r="J52" s="23"/>
      <c r="K52" s="57"/>
    </row>
    <row r="53" spans="2:11" x14ac:dyDescent="0.25">
      <c r="B53" s="113"/>
      <c r="C53" s="59" t="s">
        <v>42</v>
      </c>
      <c r="D53" s="59"/>
      <c r="E53" s="49"/>
      <c r="F53" s="30">
        <v>0.25</v>
      </c>
      <c r="G53" s="36">
        <f t="shared" si="1"/>
        <v>0</v>
      </c>
      <c r="H53" s="30"/>
      <c r="J53" s="23"/>
      <c r="K53" s="57"/>
    </row>
    <row r="54" spans="2:11" x14ac:dyDescent="0.25">
      <c r="B54" s="32"/>
      <c r="C54" s="21"/>
      <c r="D54" s="47"/>
      <c r="E54" s="20"/>
      <c r="F54" s="53"/>
      <c r="G54" s="53"/>
      <c r="H54" s="36"/>
      <c r="I54" s="23"/>
      <c r="J54" s="54" t="s">
        <v>61</v>
      </c>
    </row>
    <row r="55" spans="2:11" ht="15" x14ac:dyDescent="0.25">
      <c r="B55" s="32"/>
      <c r="C55" s="63" t="s">
        <v>1</v>
      </c>
      <c r="D55" s="38"/>
      <c r="E55" s="38"/>
      <c r="F55" s="39"/>
      <c r="G55" s="39">
        <f>SUM(G40:G53)</f>
        <v>0</v>
      </c>
      <c r="H55" s="40">
        <f>IF(G55&lt;=J55,G55,J55)</f>
        <v>0</v>
      </c>
      <c r="I55" s="23"/>
      <c r="J55" s="37">
        <f>+Resum!C6</f>
        <v>3</v>
      </c>
    </row>
    <row r="56" spans="2:11" ht="6" customHeight="1" x14ac:dyDescent="0.25">
      <c r="B56" s="55"/>
      <c r="C56" s="60"/>
      <c r="D56" s="60"/>
      <c r="E56" s="61"/>
      <c r="F56" s="17"/>
      <c r="G56" s="17"/>
      <c r="H56" s="17"/>
      <c r="J56" s="23"/>
      <c r="K56" s="57"/>
    </row>
    <row r="57" spans="2:11" x14ac:dyDescent="0.25">
      <c r="B57" s="32"/>
      <c r="C57" s="21" t="s">
        <v>2</v>
      </c>
      <c r="D57" s="21"/>
      <c r="E57" s="45" t="s">
        <v>3</v>
      </c>
      <c r="F57" s="22" t="s">
        <v>4</v>
      </c>
      <c r="G57" s="22" t="s">
        <v>5</v>
      </c>
      <c r="H57" s="22" t="s">
        <v>26</v>
      </c>
      <c r="J57" s="23"/>
    </row>
    <row r="58" spans="2:11" x14ac:dyDescent="0.25">
      <c r="B58" s="14" t="s">
        <v>30</v>
      </c>
      <c r="C58" s="62" t="s">
        <v>8</v>
      </c>
      <c r="D58" s="56"/>
      <c r="E58" s="47"/>
      <c r="F58" s="36"/>
      <c r="G58" s="36"/>
      <c r="H58" s="36"/>
      <c r="J58" s="23"/>
      <c r="K58" s="57"/>
    </row>
    <row r="59" spans="2:11" x14ac:dyDescent="0.25">
      <c r="B59" s="14" t="s">
        <v>27</v>
      </c>
      <c r="C59" s="99" t="s">
        <v>52</v>
      </c>
      <c r="D59" s="56"/>
      <c r="E59" s="49"/>
      <c r="F59" s="36">
        <v>0.5</v>
      </c>
      <c r="G59" s="36">
        <f t="shared" si="1"/>
        <v>0</v>
      </c>
      <c r="H59" s="36"/>
      <c r="J59" s="23"/>
      <c r="K59" s="57"/>
    </row>
    <row r="60" spans="2:11" x14ac:dyDescent="0.25">
      <c r="B60" s="112" t="s">
        <v>79</v>
      </c>
      <c r="C60" s="99" t="s">
        <v>76</v>
      </c>
      <c r="D60" s="56"/>
      <c r="E60" s="49"/>
      <c r="F60" s="36">
        <v>1</v>
      </c>
      <c r="G60" s="36">
        <f t="shared" si="1"/>
        <v>0</v>
      </c>
      <c r="H60" s="36"/>
      <c r="J60" s="23"/>
      <c r="K60" s="57"/>
    </row>
    <row r="61" spans="2:11" x14ac:dyDescent="0.25">
      <c r="B61" s="112"/>
      <c r="C61" s="99" t="s">
        <v>53</v>
      </c>
      <c r="D61" s="56"/>
      <c r="E61" s="49"/>
      <c r="F61" s="36">
        <v>0.7</v>
      </c>
      <c r="G61" s="36">
        <f t="shared" si="1"/>
        <v>0</v>
      </c>
      <c r="H61" s="36"/>
      <c r="J61" s="23"/>
      <c r="K61" s="57"/>
    </row>
    <row r="62" spans="2:11" ht="14.25" x14ac:dyDescent="0.25">
      <c r="B62" s="112"/>
      <c r="C62" s="99" t="s">
        <v>65</v>
      </c>
      <c r="D62" s="56"/>
      <c r="E62" s="49"/>
      <c r="F62" s="36">
        <v>0.3</v>
      </c>
      <c r="G62" s="36">
        <f>+E62*F62</f>
        <v>0</v>
      </c>
      <c r="H62" s="36"/>
      <c r="J62" s="23"/>
      <c r="K62" s="57"/>
    </row>
    <row r="63" spans="2:11" ht="14.25" x14ac:dyDescent="0.25">
      <c r="B63" s="112"/>
      <c r="C63" s="99" t="s">
        <v>86</v>
      </c>
      <c r="D63" s="56"/>
      <c r="E63" s="49"/>
      <c r="F63" s="36">
        <v>0.5</v>
      </c>
      <c r="G63" s="36">
        <f>+E63*F63</f>
        <v>0</v>
      </c>
      <c r="H63" s="36"/>
      <c r="J63" s="23"/>
      <c r="K63" s="57"/>
    </row>
    <row r="64" spans="2:11" x14ac:dyDescent="0.25">
      <c r="B64" s="112"/>
      <c r="C64" s="21"/>
      <c r="D64" s="47"/>
      <c r="E64" s="20"/>
      <c r="F64" s="53"/>
      <c r="G64" s="53"/>
      <c r="H64" s="36"/>
      <c r="I64" s="23"/>
      <c r="J64" s="54" t="s">
        <v>62</v>
      </c>
    </row>
    <row r="65" spans="2:11" ht="15" x14ac:dyDescent="0.25">
      <c r="B65" s="32"/>
      <c r="C65" s="63" t="s">
        <v>1</v>
      </c>
      <c r="D65" s="38"/>
      <c r="E65" s="38"/>
      <c r="F65" s="39"/>
      <c r="G65" s="39">
        <f>SUM(G59:G63)</f>
        <v>0</v>
      </c>
      <c r="H65" s="40">
        <f>IF(G65&lt;=J65,G65,J65)</f>
        <v>0</v>
      </c>
      <c r="I65" s="23"/>
      <c r="J65" s="37">
        <f>+Resum!C7</f>
        <v>3</v>
      </c>
    </row>
    <row r="66" spans="2:11" ht="15" x14ac:dyDescent="0.25">
      <c r="B66" s="32"/>
      <c r="C66" s="64"/>
      <c r="D66" s="64"/>
      <c r="E66" s="64"/>
      <c r="F66" s="65"/>
      <c r="G66" s="65"/>
      <c r="H66" s="66"/>
      <c r="I66" s="23"/>
      <c r="J66" s="28"/>
    </row>
    <row r="67" spans="2:11" ht="14.1" customHeight="1" x14ac:dyDescent="0.25">
      <c r="F67" s="13"/>
      <c r="G67" s="13"/>
      <c r="H67" s="13"/>
    </row>
    <row r="68" spans="2:11" ht="14.1" customHeight="1" x14ac:dyDescent="0.25">
      <c r="F68" s="13"/>
      <c r="G68" s="13"/>
      <c r="H68" s="13"/>
      <c r="J68" s="54" t="s">
        <v>63</v>
      </c>
      <c r="K68" s="23"/>
    </row>
    <row r="69" spans="2:11" ht="17.25" x14ac:dyDescent="0.3">
      <c r="B69" s="63" t="s">
        <v>28</v>
      </c>
      <c r="C69" s="67"/>
      <c r="D69" s="67"/>
      <c r="E69" s="67"/>
      <c r="F69" s="68"/>
      <c r="G69" s="69">
        <f>+H65+H55+H35+H23</f>
        <v>0</v>
      </c>
      <c r="H69" s="70">
        <f>IF(G69&gt;J69,J69,G69)</f>
        <v>0</v>
      </c>
      <c r="I69" s="71"/>
      <c r="J69" s="37">
        <f>Resum!C8</f>
        <v>40</v>
      </c>
    </row>
    <row r="70" spans="2:11" s="74" customFormat="1" x14ac:dyDescent="0.3">
      <c r="B70" s="72" t="s">
        <v>10</v>
      </c>
      <c r="C70" s="72"/>
      <c r="D70" s="72"/>
      <c r="E70" s="72"/>
      <c r="F70" s="73"/>
      <c r="G70" s="73"/>
      <c r="H70" s="73"/>
    </row>
    <row r="71" spans="2:11" s="74" customFormat="1" x14ac:dyDescent="0.3">
      <c r="B71" s="72" t="s">
        <v>11</v>
      </c>
      <c r="C71" s="72"/>
      <c r="D71" s="72"/>
      <c r="E71" s="72"/>
      <c r="F71" s="73"/>
      <c r="G71" s="73"/>
      <c r="H71" s="73"/>
    </row>
    <row r="72" spans="2:11" s="74" customFormat="1" x14ac:dyDescent="0.3">
      <c r="B72" s="72" t="s">
        <v>12</v>
      </c>
      <c r="C72" s="72"/>
      <c r="D72" s="72"/>
      <c r="E72" s="72"/>
      <c r="F72" s="73"/>
      <c r="G72" s="73"/>
      <c r="H72" s="73"/>
    </row>
    <row r="73" spans="2:11" s="74" customFormat="1" x14ac:dyDescent="0.3">
      <c r="B73" s="72" t="s">
        <v>13</v>
      </c>
      <c r="C73" s="72"/>
      <c r="D73" s="72"/>
      <c r="E73" s="72"/>
      <c r="F73" s="72"/>
      <c r="G73" s="72"/>
      <c r="H73" s="72"/>
    </row>
    <row r="74" spans="2:11" ht="20.100000000000001" customHeight="1" x14ac:dyDescent="0.25">
      <c r="F74" s="75"/>
      <c r="G74" s="75"/>
      <c r="H74" s="75"/>
    </row>
    <row r="75" spans="2:11" ht="38.25" customHeight="1" x14ac:dyDescent="0.25">
      <c r="B75" s="111" t="s">
        <v>89</v>
      </c>
      <c r="C75" s="110"/>
      <c r="D75" s="110"/>
      <c r="E75" s="110"/>
      <c r="F75" s="110"/>
      <c r="G75" s="110"/>
      <c r="H75" s="110"/>
    </row>
    <row r="76" spans="2:11" ht="6" customHeight="1" x14ac:dyDescent="0.25">
      <c r="B76" s="15"/>
      <c r="C76" s="16"/>
      <c r="D76" s="16"/>
      <c r="E76" s="16"/>
      <c r="F76" s="17"/>
      <c r="G76" s="17"/>
      <c r="H76" s="17"/>
    </row>
    <row r="77" spans="2:11" s="80" customFormat="1" ht="27" x14ac:dyDescent="0.2">
      <c r="B77" s="76"/>
      <c r="C77" s="77" t="s">
        <v>2</v>
      </c>
      <c r="D77" s="77"/>
      <c r="E77" s="78" t="s">
        <v>45</v>
      </c>
      <c r="F77" s="79" t="s">
        <v>0</v>
      </c>
      <c r="G77" s="79" t="s">
        <v>5</v>
      </c>
      <c r="H77" s="79" t="s">
        <v>26</v>
      </c>
      <c r="J77" s="81"/>
    </row>
    <row r="78" spans="2:11" s="80" customFormat="1" x14ac:dyDescent="0.2">
      <c r="B78" s="76"/>
      <c r="C78" s="82"/>
      <c r="D78" s="82"/>
      <c r="E78" s="82"/>
      <c r="F78" s="83"/>
      <c r="G78" s="83"/>
      <c r="H78" s="84"/>
      <c r="J78" s="81"/>
    </row>
    <row r="79" spans="2:11" s="80" customFormat="1" ht="12.75" customHeight="1" x14ac:dyDescent="0.2">
      <c r="B79" s="85" t="s">
        <v>44</v>
      </c>
      <c r="C79" s="56" t="s">
        <v>80</v>
      </c>
      <c r="D79" s="56"/>
      <c r="E79" s="86"/>
      <c r="F79" s="87">
        <v>1.18575E-2</v>
      </c>
      <c r="G79" s="84">
        <f>IF(E79*F79&gt;H79,H79,E79*F79)</f>
        <v>0</v>
      </c>
      <c r="H79" s="84">
        <v>45</v>
      </c>
      <c r="J79" s="81"/>
      <c r="K79" s="57"/>
    </row>
    <row r="80" spans="2:11" s="80" customFormat="1" ht="12.75" customHeight="1" x14ac:dyDescent="0.2">
      <c r="B80" s="85" t="s">
        <v>6</v>
      </c>
      <c r="C80" s="56" t="s">
        <v>46</v>
      </c>
      <c r="D80" s="56"/>
      <c r="E80" s="86"/>
      <c r="F80" s="87">
        <v>3.0999999999999999E-3</v>
      </c>
      <c r="G80" s="84">
        <f t="shared" ref="G80:G82" si="2">IF(E80*F80&gt;H80,H80,E80*F80)</f>
        <v>0</v>
      </c>
      <c r="H80" s="84">
        <v>15</v>
      </c>
      <c r="J80" s="81"/>
      <c r="K80" s="57"/>
    </row>
    <row r="81" spans="2:11" s="80" customFormat="1" ht="12.75" customHeight="1" x14ac:dyDescent="0.2">
      <c r="B81" s="85" t="s">
        <v>7</v>
      </c>
      <c r="C81" s="56" t="s">
        <v>81</v>
      </c>
      <c r="D81" s="56"/>
      <c r="E81" s="86"/>
      <c r="F81" s="87">
        <f>F79*20%</f>
        <v>2.3715000000000003E-3</v>
      </c>
      <c r="G81" s="84">
        <f t="shared" si="2"/>
        <v>0</v>
      </c>
      <c r="H81" s="84">
        <v>9</v>
      </c>
      <c r="J81" s="81"/>
      <c r="K81" s="57"/>
    </row>
    <row r="82" spans="2:11" s="80" customFormat="1" ht="12.75" customHeight="1" x14ac:dyDescent="0.2">
      <c r="B82" s="85" t="s">
        <v>9</v>
      </c>
      <c r="C82" s="56" t="s">
        <v>47</v>
      </c>
      <c r="D82" s="56"/>
      <c r="E82" s="88"/>
      <c r="F82" s="87">
        <f>F80*20%</f>
        <v>6.2E-4</v>
      </c>
      <c r="G82" s="84">
        <f t="shared" si="2"/>
        <v>0</v>
      </c>
      <c r="H82" s="84">
        <v>3</v>
      </c>
      <c r="J82" s="81"/>
      <c r="K82" s="57"/>
    </row>
    <row r="83" spans="2:11" x14ac:dyDescent="0.25">
      <c r="B83" s="32"/>
      <c r="C83" s="47"/>
      <c r="D83" s="47"/>
      <c r="E83" s="20"/>
      <c r="F83" s="30"/>
      <c r="G83" s="30"/>
      <c r="H83" s="36"/>
      <c r="I83" s="23"/>
      <c r="J83" s="54" t="s">
        <v>64</v>
      </c>
    </row>
    <row r="84" spans="2:11" ht="17.25" x14ac:dyDescent="0.3">
      <c r="B84" s="63" t="s">
        <v>48</v>
      </c>
      <c r="C84" s="67"/>
      <c r="D84" s="67"/>
      <c r="E84" s="67"/>
      <c r="F84" s="68"/>
      <c r="G84" s="69">
        <f>SUM(G79:G82)</f>
        <v>0</v>
      </c>
      <c r="H84" s="70">
        <f>IF(G84&lt;=J84,G84,J84)</f>
        <v>0</v>
      </c>
      <c r="I84" s="23"/>
      <c r="J84" s="37">
        <f>+Resum!C13</f>
        <v>60</v>
      </c>
    </row>
    <row r="85" spans="2:11" x14ac:dyDescent="0.25">
      <c r="F85" s="75"/>
      <c r="G85" s="75"/>
      <c r="H85" s="75"/>
    </row>
    <row r="86" spans="2:11" ht="15.75" x14ac:dyDescent="0.25">
      <c r="F86" s="75"/>
      <c r="G86" s="75"/>
      <c r="H86" s="75"/>
      <c r="J86" s="89" t="s">
        <v>66</v>
      </c>
    </row>
    <row r="87" spans="2:11" ht="15.75" x14ac:dyDescent="0.25">
      <c r="F87" s="75"/>
      <c r="G87" s="75"/>
      <c r="H87" s="75"/>
      <c r="J87" s="90">
        <f>H69+H84</f>
        <v>0</v>
      </c>
    </row>
    <row r="88" spans="2:11" x14ac:dyDescent="0.25">
      <c r="F88" s="75"/>
      <c r="G88" s="75"/>
      <c r="H88" s="75"/>
    </row>
    <row r="89" spans="2:11" x14ac:dyDescent="0.25">
      <c r="F89" s="107"/>
      <c r="G89" s="107"/>
      <c r="H89" s="108"/>
    </row>
    <row r="90" spans="2:11" x14ac:dyDescent="0.25">
      <c r="F90" s="75"/>
      <c r="G90" s="75"/>
      <c r="H90" s="75"/>
    </row>
    <row r="92" spans="2:11" x14ac:dyDescent="0.25">
      <c r="F92" s="75"/>
      <c r="G92" s="75"/>
      <c r="H92" s="75"/>
    </row>
    <row r="93" spans="2:11" x14ac:dyDescent="0.25">
      <c r="F93" s="75"/>
      <c r="G93" s="75"/>
      <c r="H93" s="75"/>
    </row>
    <row r="94" spans="2:11" x14ac:dyDescent="0.25">
      <c r="F94" s="75"/>
      <c r="G94" s="75"/>
      <c r="H94" s="75"/>
    </row>
    <row r="95" spans="2:11" x14ac:dyDescent="0.25">
      <c r="F95" s="75"/>
      <c r="G95" s="75"/>
      <c r="H95" s="75"/>
    </row>
    <row r="96" spans="2:11" x14ac:dyDescent="0.25">
      <c r="F96" s="75"/>
      <c r="G96" s="75"/>
      <c r="H96" s="75"/>
    </row>
    <row r="97" spans="6:8" x14ac:dyDescent="0.25">
      <c r="F97" s="75"/>
      <c r="G97" s="75"/>
      <c r="H97" s="75"/>
    </row>
    <row r="98" spans="6:8" x14ac:dyDescent="0.25">
      <c r="F98" s="75"/>
      <c r="G98" s="75"/>
      <c r="H98" s="75"/>
    </row>
    <row r="99" spans="6:8" x14ac:dyDescent="0.25">
      <c r="F99" s="75"/>
      <c r="G99" s="75"/>
      <c r="H99" s="75"/>
    </row>
    <row r="100" spans="6:8" x14ac:dyDescent="0.25">
      <c r="F100" s="75"/>
      <c r="G100" s="75"/>
      <c r="H100" s="75"/>
    </row>
    <row r="101" spans="6:8" x14ac:dyDescent="0.25">
      <c r="F101" s="75"/>
      <c r="G101" s="75"/>
      <c r="H101" s="75"/>
    </row>
    <row r="102" spans="6:8" x14ac:dyDescent="0.25">
      <c r="F102" s="75"/>
      <c r="G102" s="75"/>
      <c r="H102" s="75"/>
    </row>
    <row r="103" spans="6:8" x14ac:dyDescent="0.25">
      <c r="F103" s="75"/>
      <c r="G103" s="75"/>
      <c r="H103" s="75"/>
    </row>
    <row r="104" spans="6:8" x14ac:dyDescent="0.25">
      <c r="F104" s="75"/>
      <c r="G104" s="75"/>
      <c r="H104" s="75"/>
    </row>
    <row r="105" spans="6:8" x14ac:dyDescent="0.25">
      <c r="F105" s="75"/>
      <c r="G105" s="75"/>
      <c r="H105" s="75"/>
    </row>
    <row r="106" spans="6:8" x14ac:dyDescent="0.25">
      <c r="F106" s="75"/>
      <c r="G106" s="75"/>
      <c r="H106" s="75"/>
    </row>
    <row r="107" spans="6:8" x14ac:dyDescent="0.25">
      <c r="F107" s="75"/>
      <c r="G107" s="75"/>
      <c r="H107" s="75"/>
    </row>
    <row r="108" spans="6:8" x14ac:dyDescent="0.25">
      <c r="F108" s="75"/>
      <c r="G108" s="75"/>
      <c r="H108" s="75"/>
    </row>
    <row r="109" spans="6:8" x14ac:dyDescent="0.25">
      <c r="F109" s="75"/>
      <c r="G109" s="75"/>
      <c r="H109" s="75"/>
    </row>
    <row r="110" spans="6:8" x14ac:dyDescent="0.25">
      <c r="F110" s="75"/>
      <c r="G110" s="75"/>
      <c r="H110" s="75"/>
    </row>
  </sheetData>
  <sheetProtection algorithmName="SHA-512" hashValue="teKalcA0Q04SB5CLU1uHm6Vw3Kf6PIN3fe5Dt4UxoTIPyejHUpRS5Ru+NnGqhInrn+/i5B/lqPZ/vE0pHzLfLA==" saltValue="1maalj/8OJ3GT5zJIo7LQw==" spinCount="100000" sheet="1" objects="1" scenarios="1"/>
  <protectedRanges>
    <protectedRange sqref="E16:E21 E28:E30 E33 E40:E43 E46:E49 E52:E53 E59:E63 E79:E82" name="Rango1"/>
  </protectedRanges>
  <mergeCells count="10">
    <mergeCell ref="C2:H2"/>
    <mergeCell ref="B12:H12"/>
    <mergeCell ref="B75:H75"/>
    <mergeCell ref="B40:B53"/>
    <mergeCell ref="B60:B64"/>
    <mergeCell ref="B4:H4"/>
    <mergeCell ref="B6:H6"/>
    <mergeCell ref="B8:H8"/>
    <mergeCell ref="B10:H10"/>
    <mergeCell ref="B27:B35"/>
  </mergeCells>
  <printOptions horizontalCentered="1" verticalCentered="1"/>
  <pageMargins left="0.25" right="0.25" top="0.75" bottom="0.75" header="0.3" footer="0.3"/>
  <pageSetup paperSize="8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Resum</vt:lpstr>
      <vt:lpstr>BAREM G2</vt:lpstr>
      <vt:lpstr>'BAREM G2'!Área_de_impresión</vt:lpstr>
    </vt:vector>
  </TitlesOfParts>
  <Company>IMAS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90550</dc:creator>
  <cp:lastModifiedBy>Rafael Blesa Martinez</cp:lastModifiedBy>
  <cp:lastPrinted>2024-10-22T08:54:55Z</cp:lastPrinted>
  <dcterms:created xsi:type="dcterms:W3CDTF">2006-10-31T11:47:00Z</dcterms:created>
  <dcterms:modified xsi:type="dcterms:W3CDTF">2024-10-22T08:56:07Z</dcterms:modified>
</cp:coreProperties>
</file>